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'дод.7'!$5:$5</definedName>
    <definedName name="_xlnm.Print_Area" localSheetId="0">'дод.7'!$B$1:$H$65</definedName>
  </definedNames>
  <calcPr fullCalcOnLoad="1"/>
</workbook>
</file>

<file path=xl/sharedStrings.xml><?xml version="1.0" encoding="utf-8"?>
<sst xmlns="http://schemas.openxmlformats.org/spreadsheetml/2006/main" count="223" uniqueCount="142">
  <si>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</si>
  <si>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</si>
  <si>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</si>
  <si>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</si>
  <si>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</si>
  <si>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</si>
  <si>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</si>
  <si>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</si>
  <si>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01</t>
  </si>
  <si>
    <t>250404</t>
  </si>
  <si>
    <t xml:space="preserve">Інші видатки </t>
  </si>
  <si>
    <t>Іншi видатки</t>
  </si>
  <si>
    <t>03</t>
  </si>
  <si>
    <t>53</t>
  </si>
  <si>
    <t>Надання бюджетних позичок суб'єктам підприємницької діяльності </t>
  </si>
  <si>
    <t>Надання державного  пільгового кредиту індивідуальним сільським забудовникам</t>
  </si>
  <si>
    <t>Департамент соціального захисту населення облдержадміністрації</t>
  </si>
  <si>
    <t>15</t>
  </si>
  <si>
    <t>Обласна програма матеріальної підтримки найбільш незахищених верств населення на 2013-2017 роки</t>
  </si>
  <si>
    <t>091214</t>
  </si>
  <si>
    <t>Департамент агропромислового розвитку облдержадміністрації</t>
  </si>
  <si>
    <t>грн.</t>
  </si>
  <si>
    <t>Управління у справах молоді  та спорту облдержадміністрації</t>
  </si>
  <si>
    <t>11</t>
  </si>
  <si>
    <t>130102</t>
  </si>
  <si>
    <t>130104</t>
  </si>
  <si>
    <t>130105</t>
  </si>
  <si>
    <t>Проведення навчально-тренувальних зборiв i змагань</t>
  </si>
  <si>
    <t>Видатки на утримання центрів з інвалідного спорту і реабілітаційних шкіл </t>
  </si>
  <si>
    <t>Проведення навчально-тренувальних зборiв i змагань та заходiв з iнвалiдного спорту</t>
  </si>
  <si>
    <t xml:space="preserve">Програма розвитку фізичної культури і спорту в Рівненській області на  2014-2016 роки                                        
</t>
  </si>
  <si>
    <t>0810</t>
  </si>
  <si>
    <t>1090</t>
  </si>
  <si>
    <t>0133</t>
  </si>
  <si>
    <t>Обласна програма охорони навколишнього природного середовища на 2012-2016 роки</t>
  </si>
  <si>
    <t>47</t>
  </si>
  <si>
    <t>Департамент  з питань будівництва та архітектури облдержадміністрації</t>
  </si>
  <si>
    <t>Охорона та раціональне використання природних ресурсів</t>
  </si>
  <si>
    <t>240601</t>
  </si>
  <si>
    <t>0511</t>
  </si>
  <si>
    <t>Перший заступник голови обласної ради</t>
  </si>
  <si>
    <t>Всього</t>
  </si>
  <si>
    <t>1060</t>
  </si>
  <si>
    <t>0490</t>
  </si>
  <si>
    <t>0411</t>
  </si>
  <si>
    <r>
      <t xml:space="preserve">Рівненська обласна рада </t>
    </r>
  </si>
  <si>
    <t>Рівненська обласна державна адміністрація</t>
  </si>
  <si>
    <t>Інші заходи, пов'язані з економічною діяльністю</t>
  </si>
  <si>
    <t>Надання пільгового довгострокового кредиту громадянам на будівництво (реконструкцію) та придбання житла</t>
  </si>
  <si>
    <t>250908</t>
  </si>
  <si>
    <t>Обласна програма забезпечення молоді житлом на 2013-2017 роки</t>
  </si>
  <si>
    <t>Департамент економічного розвитку і торгівлі облдержадміністрації</t>
  </si>
  <si>
    <t>73</t>
  </si>
  <si>
    <t>250380</t>
  </si>
  <si>
    <t>Інші субвенції</t>
  </si>
  <si>
    <t>Програма розвитку місцевого самоврядування у Рівненській області на 2013-2017 роки</t>
  </si>
  <si>
    <t>08</t>
  </si>
  <si>
    <t>Управління інформаційної діяльності та комунікацій з громадськістю облдержадміністрації</t>
  </si>
  <si>
    <t>180410</t>
  </si>
  <si>
    <t>Обласна програма "Місцевий розвиток, орієнтований на громаду" на 2014-2019 роки</t>
  </si>
  <si>
    <t>120100</t>
  </si>
  <si>
    <t>Телебачення і радіомовлення</t>
  </si>
  <si>
    <t>120201</t>
  </si>
  <si>
    <t>Періодичні видання (газети та журнали)</t>
  </si>
  <si>
    <t>0830</t>
  </si>
  <si>
    <t>67</t>
  </si>
  <si>
    <t>Управління з питань надзвичайних ситуацій та цивільного захисту населення облдержадміністрації</t>
  </si>
  <si>
    <t>210105</t>
  </si>
  <si>
    <t>Видатки на запобігання та ліквідацію надзвичайних ситуацій та наслідків стихійного лиха</t>
  </si>
  <si>
    <t>Програма реконструкції, удосконалення та розвитку територіальної автоматизованої системи централізованого оповіщення цивільного захисту Рівненської області "Сигнал-ВО" на 2011-2017 роки</t>
  </si>
  <si>
    <t>24</t>
  </si>
  <si>
    <t>Управління культури і туризму облдержадміністрації</t>
  </si>
  <si>
    <t>0320</t>
  </si>
  <si>
    <t>0180</t>
  </si>
  <si>
    <t>Департамент житлово-комунального господарства, енергетики та енергоефективності облдержадміністрації</t>
  </si>
  <si>
    <t>40</t>
  </si>
  <si>
    <t>10</t>
  </si>
  <si>
    <t>Управління  освіти і науки облдержадміністрації</t>
  </si>
  <si>
    <t>Інші освітні програми</t>
  </si>
  <si>
    <t>070807</t>
  </si>
  <si>
    <t>0990</t>
  </si>
  <si>
    <t xml:space="preserve">Зміни до переліку місцевих (регіональних) програм, які фінансуватимуться за рахунок коштів
обласного бюджету  у 2016 році
</t>
  </si>
  <si>
    <t>180107</t>
  </si>
  <si>
    <t>0470</t>
  </si>
  <si>
    <t xml:space="preserve">Фінансування енергозберігаючих заходів  </t>
  </si>
  <si>
    <t>Обласна програма енергоефективності на 2011-2016 роки</t>
  </si>
  <si>
    <t>Програма підтримки фермерських господарств Рівненської області на 2016-2020 роки</t>
  </si>
  <si>
    <t>Обласна цільова програма індивідуального житлового будівництва у сільській місцевості "Власний дім" на 2016-2020 роки</t>
  </si>
  <si>
    <t xml:space="preserve">Програма створення регіонального,  матеріального  резерву для запобігання і  ліквідації наслідків надзвичайних ситуацій на 2016-2020 роки  </t>
  </si>
  <si>
    <t>210110</t>
  </si>
  <si>
    <t>Заходи з організації рятування на водах</t>
  </si>
  <si>
    <t>Програма організації рятування людей на водних об'єктах Рівненської області на 2013-2017 роки</t>
  </si>
  <si>
    <t>09</t>
  </si>
  <si>
    <t>Управління міжнародного співробітництва та європейської інтеграції облдержадміністрації</t>
  </si>
  <si>
    <t>180410 </t>
  </si>
  <si>
    <t>Обласна програма розвитку міжнародного  співробітництва та міжрегіональної співпраці на 2016-2018 роки</t>
  </si>
  <si>
    <t>Підтримка малого і середнього підприємництва</t>
  </si>
  <si>
    <t>180404</t>
  </si>
  <si>
    <t>Програма розвитку малого і середнього підприємництва у Рівненській області на 2015-2017 роки</t>
  </si>
  <si>
    <t>Програма розвитку інвестиційної діяльності в Рівненській області на 2016-2018 роки</t>
  </si>
  <si>
    <t xml:space="preserve">Програма економічного та соціального розвитку Рівненської області на 2016 рік (проведення щорічного обласного конкурсу проектів розвитку територіальних громад області)
</t>
  </si>
  <si>
    <t>Обласна програма підтримки молоді в області на 2016-2020 роки</t>
  </si>
  <si>
    <t>250914</t>
  </si>
  <si>
    <t>Витрати, пов"язані з наданням та обслуговуванням державних пільгових кредитів, наданих індивідуальним сільським забудовникам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</si>
  <si>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</si>
  <si>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 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</si>
  <si>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</si>
  <si>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</si>
  <si>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130205</t>
  </si>
  <si>
    <t>Фінансова підтримка спортивних споруд, які належать громадським організаціям фізкультурно-спортивної спрямованості </t>
  </si>
  <si>
    <t xml:space="preserve">Програма розвитку футболу в Рівненській області на 2013-2016 роки                                
</t>
  </si>
  <si>
    <t>120300</t>
  </si>
  <si>
    <t>Книговидання</t>
  </si>
  <si>
    <t>Програма підтримки книговидання, сприяння книгорозповсюдженню та популяризації історичних досліджень у Рівненській області на 2015-2017 роки</t>
  </si>
  <si>
    <t>Інші видатки (видання 6 книги тому "Реабілітовані історією. Рівненська область")</t>
  </si>
  <si>
    <t xml:space="preserve"> Інші установи та заклади  </t>
  </si>
  <si>
    <t>29</t>
  </si>
  <si>
    <t>Державний архів Рівненської області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</si>
  <si>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</si>
  <si>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</si>
  <si>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Програма розвитку архівної справи в Рівненській області на 2012-2016 роки</t>
  </si>
  <si>
    <t xml:space="preserve"> Обласна програма військово-патріотичного виховання та підготовки молоді до служби в Збройних силах України та інших військових формуваннях на 2016-2020 роки 
</t>
  </si>
  <si>
    <t>Програма розвитку туризму в Рівненській області на 2016-2020 роки</t>
  </si>
  <si>
    <t>Програма економічного та соціального розвитку Рівненської області на 2016 рік (на виконання делегованих Законами України повноважень органів місцевого самоврядування)</t>
  </si>
  <si>
    <t>14</t>
  </si>
  <si>
    <t>Управління охорони здоров’я  облдержадміністрації</t>
  </si>
  <si>
    <t>081008</t>
  </si>
  <si>
    <t>0763</t>
  </si>
  <si>
    <t>Програми і централізовані заходи профілактики СНІДу</t>
  </si>
  <si>
    <t>Обласна цільова соціальна програма протидії ВІЛ-інфекції/СНІДу на 2015-2018 роки</t>
  </si>
  <si>
    <t>Програма забезпечення поінформованості населення та сприяння розвитку інформаційного простору Рівненської області на 2016-2020 роки</t>
  </si>
  <si>
    <t>М.М.Драганчук</t>
  </si>
  <si>
    <t xml:space="preserve">Обласна програма забезпечення  загальноосвітніх навчальних закладів шкільними автобусами у 2016 році </t>
  </si>
  <si>
    <t>Програма реалізації проекту "Покращення системи підготовки кадрів для потреб економіки Волинського субрегіону" в рамках "Програми Європейського Союзу "Підтримка політики регіонального розвитку в Україні"</t>
  </si>
  <si>
    <t>110502</t>
  </si>
  <si>
    <t>0829</t>
  </si>
  <si>
    <t>Iншi культурно-освiтнi заклади та заходи</t>
  </si>
  <si>
    <t>Програма розвитку культури Рівненської області на період до 2017 року</t>
  </si>
  <si>
    <t>090412</t>
  </si>
  <si>
    <t>Інші видатки на соціальний захист населення</t>
  </si>
  <si>
    <t>Обласна програма „Ветеран” на 2014-2018 роки</t>
  </si>
  <si>
    <t>Додаток 7
до рішення Рівненської обласної ради
"Про внесення змін до обласного бюджету на 2016 рік"
від 11.03.2016 року  № 128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</si>
</sst>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color indexed="8"/>
      <name val="Times New Roman Cyr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4"/>
      <name val="Times New Roman Cyr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3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3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7" fillId="47" borderId="8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6" fillId="3" borderId="0" applyNumberFormat="0" applyBorder="0" applyAlignment="0" applyProtection="0"/>
    <xf numFmtId="0" fontId="5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60" fillId="47" borderId="12" applyNumberFormat="0" applyAlignment="0" applyProtection="0"/>
    <xf numFmtId="0" fontId="18" fillId="0" borderId="13" applyNumberFormat="0" applyFill="0" applyAlignment="0" applyProtection="0"/>
    <xf numFmtId="0" fontId="61" fillId="51" borderId="0" applyNumberFormat="0" applyBorder="0" applyAlignment="0" applyProtection="0"/>
    <xf numFmtId="0" fontId="22" fillId="0" borderId="0">
      <alignment/>
      <protection/>
    </xf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49" fontId="45" fillId="0" borderId="0" xfId="0" applyNumberFormat="1" applyFont="1" applyFill="1" applyBorder="1" applyAlignment="1" applyProtection="1">
      <alignment horizontal="center" vertical="top" wrapText="1"/>
      <protection locked="0"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3" fillId="0" borderId="14" xfId="0" applyNumberFormat="1" applyFont="1" applyFill="1" applyBorder="1" applyAlignment="1" applyProtection="1">
      <alignment horizontal="right" vertical="center"/>
      <protection/>
    </xf>
    <xf numFmtId="0" fontId="27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192" fontId="29" fillId="0" borderId="15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49" fontId="28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5" fillId="0" borderId="15" xfId="0" applyNumberFormat="1" applyFont="1" applyBorder="1" applyAlignment="1">
      <alignment horizontal="center" vertical="top" wrapText="1"/>
    </xf>
    <xf numFmtId="49" fontId="36" fillId="46" borderId="15" xfId="0" applyNumberFormat="1" applyFont="1" applyFill="1" applyBorder="1" applyAlignment="1">
      <alignment horizontal="center" vertical="top" wrapText="1"/>
    </xf>
    <xf numFmtId="49" fontId="37" fillId="46" borderId="15" xfId="0" applyNumberFormat="1" applyFont="1" applyFill="1" applyBorder="1" applyAlignment="1">
      <alignment vertical="top" wrapText="1"/>
    </xf>
    <xf numFmtId="49" fontId="38" fillId="0" borderId="15" xfId="0" applyNumberFormat="1" applyFont="1" applyBorder="1" applyAlignment="1">
      <alignment horizontal="center" vertical="top" wrapText="1"/>
    </xf>
    <xf numFmtId="49" fontId="27" fillId="46" borderId="15" xfId="0" applyNumberFormat="1" applyFont="1" applyFill="1" applyBorder="1" applyAlignment="1">
      <alignment horizontal="center" vertical="center" wrapText="1"/>
    </xf>
    <xf numFmtId="0" fontId="27" fillId="46" borderId="15" xfId="0" applyFont="1" applyFill="1" applyBorder="1" applyAlignment="1">
      <alignment horizontal="justify" vertical="center" wrapText="1"/>
    </xf>
    <xf numFmtId="0" fontId="0" fillId="46" borderId="0" xfId="0" applyNumberFormat="1" applyFont="1" applyFill="1" applyAlignment="1" applyProtection="1">
      <alignment/>
      <protection/>
    </xf>
    <xf numFmtId="0" fontId="0" fillId="46" borderId="0" xfId="0" applyFont="1" applyFill="1" applyAlignment="1">
      <alignment/>
    </xf>
    <xf numFmtId="49" fontId="35" fillId="0" borderId="15" xfId="0" applyNumberFormat="1" applyFont="1" applyBorder="1" applyAlignment="1">
      <alignment horizontal="left" vertical="top" wrapText="1"/>
    </xf>
    <xf numFmtId="49" fontId="38" fillId="52" borderId="15" xfId="0" applyNumberFormat="1" applyFont="1" applyFill="1" applyBorder="1" applyAlignment="1" applyProtection="1">
      <alignment vertical="top" wrapText="1"/>
      <protection locked="0"/>
    </xf>
    <xf numFmtId="49" fontId="36" fillId="46" borderId="15" xfId="0" applyNumberFormat="1" applyFont="1" applyFill="1" applyBorder="1" applyAlignment="1" applyProtection="1">
      <alignment vertical="top" wrapText="1"/>
      <protection locked="0"/>
    </xf>
    <xf numFmtId="49" fontId="31" fillId="0" borderId="15" xfId="0" applyNumberFormat="1" applyFont="1" applyBorder="1" applyAlignment="1" applyProtection="1">
      <alignment vertical="top" wrapText="1"/>
      <protection locked="0"/>
    </xf>
    <xf numFmtId="49" fontId="39" fillId="0" borderId="15" xfId="0" applyNumberFormat="1" applyFont="1" applyBorder="1" applyAlignment="1" applyProtection="1">
      <alignment vertical="top" wrapText="1"/>
      <protection locked="0"/>
    </xf>
    <xf numFmtId="49" fontId="36" fillId="46" borderId="15" xfId="0" applyNumberFormat="1" applyFont="1" applyFill="1" applyBorder="1" applyAlignment="1" applyProtection="1">
      <alignment vertical="top" wrapText="1"/>
      <protection locked="0"/>
    </xf>
    <xf numFmtId="0" fontId="31" fillId="0" borderId="15" xfId="0" applyNumberFormat="1" applyFont="1" applyBorder="1" applyAlignment="1" applyProtection="1">
      <alignment vertical="top" wrapText="1"/>
      <protection locked="0"/>
    </xf>
    <xf numFmtId="192" fontId="39" fillId="0" borderId="15" xfId="93" applyNumberFormat="1" applyFont="1" applyBorder="1" applyAlignment="1">
      <alignment vertical="top" wrapText="1"/>
      <protection/>
    </xf>
    <xf numFmtId="3" fontId="31" fillId="0" borderId="15" xfId="0" applyNumberFormat="1" applyFont="1" applyFill="1" applyBorder="1" applyAlignment="1">
      <alignment horizontal="left" vertical="center" wrapText="1"/>
    </xf>
    <xf numFmtId="49" fontId="31" fillId="0" borderId="15" xfId="0" applyNumberFormat="1" applyFont="1" applyFill="1" applyBorder="1" applyAlignment="1">
      <alignment vertical="top" wrapText="1"/>
    </xf>
    <xf numFmtId="49" fontId="39" fillId="0" borderId="15" xfId="0" applyNumberFormat="1" applyFont="1" applyFill="1" applyBorder="1" applyAlignment="1">
      <alignment vertical="top" wrapText="1"/>
    </xf>
    <xf numFmtId="0" fontId="4" fillId="0" borderId="15" xfId="0" applyFont="1" applyBorder="1" applyAlignment="1">
      <alignment horizontal="justify" vertical="center" wrapText="1"/>
    </xf>
    <xf numFmtId="192" fontId="0" fillId="0" borderId="0" xfId="0" applyNumberFormat="1" applyFont="1" applyFill="1" applyAlignment="1">
      <alignment/>
    </xf>
    <xf numFmtId="0" fontId="0" fillId="0" borderId="0" xfId="0" applyFont="1" applyAlignment="1">
      <alignment vertical="center" wrapText="1"/>
    </xf>
    <xf numFmtId="192" fontId="40" fillId="46" borderId="15" xfId="93" applyNumberFormat="1" applyFont="1" applyFill="1" applyBorder="1" applyAlignment="1">
      <alignment horizontal="center" vertical="center"/>
      <protection/>
    </xf>
    <xf numFmtId="49" fontId="31" fillId="0" borderId="15" xfId="0" applyNumberFormat="1" applyFont="1" applyBorder="1" applyAlignment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6" borderId="0" xfId="0" applyNumberFormat="1" applyFont="1" applyFill="1" applyAlignment="1" applyProtection="1">
      <alignment/>
      <protection/>
    </xf>
    <xf numFmtId="0" fontId="0" fillId="46" borderId="0" xfId="0" applyFont="1" applyFill="1" applyAlignment="1">
      <alignment/>
    </xf>
    <xf numFmtId="0" fontId="0" fillId="0" borderId="0" xfId="0" applyFont="1" applyFill="1" applyAlignment="1">
      <alignment/>
    </xf>
    <xf numFmtId="192" fontId="20" fillId="46" borderId="15" xfId="93" applyNumberFormat="1" applyFont="1" applyFill="1" applyBorder="1" applyAlignment="1">
      <alignment horizontal="center" vertical="center"/>
      <protection/>
    </xf>
    <xf numFmtId="192" fontId="31" fillId="0" borderId="15" xfId="93" applyNumberFormat="1" applyFont="1" applyBorder="1" applyAlignment="1">
      <alignment vertical="top" wrapText="1"/>
      <protection/>
    </xf>
    <xf numFmtId="49" fontId="31" fillId="0" borderId="15" xfId="0" applyNumberFormat="1" applyFont="1" applyBorder="1" applyAlignment="1">
      <alignment horizontal="center" vertical="top" wrapText="1"/>
    </xf>
    <xf numFmtId="49" fontId="31" fillId="0" borderId="15" xfId="0" applyNumberFormat="1" applyFont="1" applyBorder="1" applyAlignment="1" applyProtection="1">
      <alignment vertical="top" wrapText="1"/>
      <protection locked="0"/>
    </xf>
    <xf numFmtId="0" fontId="31" fillId="0" borderId="15" xfId="0" applyNumberFormat="1" applyFont="1" applyBorder="1" applyAlignment="1" applyProtection="1">
      <alignment vertical="top" wrapText="1"/>
      <protection locked="0"/>
    </xf>
    <xf numFmtId="49" fontId="38" fillId="0" borderId="15" xfId="0" applyNumberFormat="1" applyFont="1" applyFill="1" applyBorder="1" applyAlignment="1">
      <alignment vertical="top" wrapText="1"/>
    </xf>
    <xf numFmtId="4" fontId="41" fillId="46" borderId="15" xfId="93" applyNumberFormat="1" applyFont="1" applyFill="1" applyBorder="1">
      <alignment vertical="top"/>
      <protection/>
    </xf>
    <xf numFmtId="4" fontId="41" fillId="0" borderId="15" xfId="93" applyNumberFormat="1" applyFont="1" applyBorder="1">
      <alignment vertical="top"/>
      <protection/>
    </xf>
    <xf numFmtId="192" fontId="41" fillId="46" borderId="15" xfId="93" applyNumberFormat="1" applyFont="1" applyFill="1" applyBorder="1">
      <alignment vertical="top"/>
      <protection/>
    </xf>
    <xf numFmtId="4" fontId="42" fillId="46" borderId="15" xfId="93" applyNumberFormat="1" applyFont="1" applyFill="1" applyBorder="1">
      <alignment vertical="top"/>
      <protection/>
    </xf>
    <xf numFmtId="4" fontId="41" fillId="0" borderId="15" xfId="0" applyNumberFormat="1" applyFont="1" applyBorder="1" applyAlignment="1">
      <alignment vertical="justify"/>
    </xf>
    <xf numFmtId="4" fontId="43" fillId="0" borderId="15" xfId="93" applyNumberFormat="1" applyFont="1" applyBorder="1">
      <alignment vertical="top"/>
      <protection/>
    </xf>
    <xf numFmtId="192" fontId="43" fillId="0" borderId="15" xfId="93" applyNumberFormat="1" applyFont="1" applyBorder="1">
      <alignment vertical="top"/>
      <protection/>
    </xf>
    <xf numFmtId="4" fontId="44" fillId="0" borderId="15" xfId="93" applyNumberFormat="1" applyFont="1" applyBorder="1">
      <alignment vertical="top"/>
      <protection/>
    </xf>
    <xf numFmtId="49" fontId="38" fillId="0" borderId="15" xfId="0" applyNumberFormat="1" applyFont="1" applyFill="1" applyBorder="1" applyAlignment="1">
      <alignment horizontal="center" vertical="top" wrapText="1"/>
    </xf>
    <xf numFmtId="49" fontId="45" fillId="0" borderId="0" xfId="0" applyNumberFormat="1" applyFont="1" applyFill="1" applyBorder="1" applyAlignment="1" applyProtection="1">
      <alignment vertical="top" wrapText="1"/>
      <protection locked="0"/>
    </xf>
    <xf numFmtId="4" fontId="63" fillId="0" borderId="15" xfId="93" applyNumberFormat="1" applyFont="1" applyBorder="1">
      <alignment vertical="top"/>
      <protection/>
    </xf>
    <xf numFmtId="49" fontId="31" fillId="0" borderId="15" xfId="0" applyNumberFormat="1" applyFont="1" applyFill="1" applyBorder="1" applyAlignment="1">
      <alignment vertical="top" wrapText="1"/>
    </xf>
    <xf numFmtId="4" fontId="44" fillId="0" borderId="15" xfId="0" applyNumberFormat="1" applyFont="1" applyFill="1" applyBorder="1" applyAlignment="1">
      <alignment horizontal="right" vertical="top" wrapText="1"/>
    </xf>
    <xf numFmtId="192" fontId="44" fillId="0" borderId="15" xfId="93" applyNumberFormat="1" applyFont="1" applyBorder="1">
      <alignment vertical="top"/>
      <protection/>
    </xf>
    <xf numFmtId="49" fontId="28" fillId="0" borderId="15" xfId="0" applyNumberFormat="1" applyFont="1" applyBorder="1" applyAlignment="1" applyProtection="1">
      <alignment vertical="top" wrapText="1"/>
      <protection locked="0"/>
    </xf>
    <xf numFmtId="4" fontId="0" fillId="0" borderId="0" xfId="0" applyNumberFormat="1" applyFont="1" applyFill="1" applyAlignment="1">
      <alignment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SheetLayoutView="100" zoomScalePageLayoutView="0" workbookViewId="0" topLeftCell="B1">
      <selection activeCell="E2" sqref="E2"/>
    </sheetView>
  </sheetViews>
  <sheetFormatPr defaultColWidth="9.16015625" defaultRowHeight="12.75"/>
  <cols>
    <col min="1" max="1" width="3.83203125" style="8" hidden="1" customWidth="1"/>
    <col min="2" max="2" width="15.5" style="16" customWidth="1"/>
    <col min="3" max="3" width="17.83203125" style="16" customWidth="1"/>
    <col min="4" max="4" width="52.5" style="8" customWidth="1"/>
    <col min="5" max="5" width="72.33203125" style="8" customWidth="1"/>
    <col min="6" max="8" width="21.16015625" style="8" customWidth="1"/>
    <col min="9" max="9" width="4.33203125" style="7" customWidth="1"/>
    <col min="10" max="10" width="11.66015625" style="7" bestFit="1" customWidth="1"/>
    <col min="11" max="16384" width="9.16015625" style="7" customWidth="1"/>
  </cols>
  <sheetData>
    <row r="1" spans="1:8" s="11" customFormat="1" ht="13.5" customHeight="1">
      <c r="A1" s="10"/>
      <c r="B1" s="5"/>
      <c r="C1" s="5"/>
      <c r="D1" s="5"/>
      <c r="E1" s="5"/>
      <c r="F1" s="5"/>
      <c r="G1" s="5"/>
      <c r="H1" s="5"/>
    </row>
    <row r="2" spans="6:8" ht="63" customHeight="1">
      <c r="F2" s="2" t="s">
        <v>141</v>
      </c>
      <c r="G2" s="2"/>
      <c r="H2" s="2"/>
    </row>
    <row r="3" spans="1:8" ht="45.75" customHeight="1">
      <c r="A3" s="6"/>
      <c r="B3" s="4" t="s">
        <v>81</v>
      </c>
      <c r="C3" s="4"/>
      <c r="D3" s="4"/>
      <c r="E3" s="4"/>
      <c r="F3" s="4"/>
      <c r="G3" s="4"/>
      <c r="H3" s="4"/>
    </row>
    <row r="4" spans="2:8" ht="18.75">
      <c r="B4" s="17"/>
      <c r="C4" s="17"/>
      <c r="D4" s="9"/>
      <c r="E4" s="20"/>
      <c r="F4" s="20"/>
      <c r="G4" s="21"/>
      <c r="H4" s="12" t="s">
        <v>21</v>
      </c>
    </row>
    <row r="5" spans="1:8" ht="107.25" customHeight="1">
      <c r="A5" s="19"/>
      <c r="B5" s="48" t="s">
        <v>6</v>
      </c>
      <c r="C5" s="48" t="s">
        <v>2</v>
      </c>
      <c r="D5" s="48" t="s">
        <v>7</v>
      </c>
      <c r="E5" s="13" t="s">
        <v>4</v>
      </c>
      <c r="F5" s="22" t="s">
        <v>0</v>
      </c>
      <c r="G5" s="13" t="s">
        <v>1</v>
      </c>
      <c r="H5" s="13" t="s">
        <v>5</v>
      </c>
    </row>
    <row r="6" spans="1:8" s="31" customFormat="1" ht="21.75" customHeight="1">
      <c r="A6" s="30"/>
      <c r="B6" s="28" t="s">
        <v>8</v>
      </c>
      <c r="C6" s="28"/>
      <c r="D6" s="29" t="s">
        <v>45</v>
      </c>
      <c r="E6" s="46" t="s">
        <v>41</v>
      </c>
      <c r="F6" s="58">
        <f>F7+F8+F9</f>
        <v>234600</v>
      </c>
      <c r="G6" s="58">
        <f>G7+G8+G9</f>
        <v>0</v>
      </c>
      <c r="H6" s="58">
        <f>F6+G6</f>
        <v>234600</v>
      </c>
    </row>
    <row r="7" spans="1:8" s="31" customFormat="1" ht="47.25">
      <c r="A7" s="30"/>
      <c r="B7" s="24" t="s">
        <v>60</v>
      </c>
      <c r="C7" s="47" t="s">
        <v>64</v>
      </c>
      <c r="D7" s="33" t="s">
        <v>61</v>
      </c>
      <c r="E7" s="57" t="s">
        <v>130</v>
      </c>
      <c r="F7" s="63">
        <v>100000</v>
      </c>
      <c r="G7" s="64"/>
      <c r="H7" s="63">
        <f>F7+G7</f>
        <v>100000</v>
      </c>
    </row>
    <row r="8" spans="2:8" ht="47.25" customHeight="1">
      <c r="B8" s="24" t="s">
        <v>62</v>
      </c>
      <c r="C8" s="47" t="s">
        <v>64</v>
      </c>
      <c r="D8" s="33" t="s">
        <v>63</v>
      </c>
      <c r="E8" s="57" t="s">
        <v>130</v>
      </c>
      <c r="F8" s="65">
        <v>100000</v>
      </c>
      <c r="G8" s="64"/>
      <c r="H8" s="63">
        <f aca="true" t="shared" si="0" ref="H8:H15">F8+G8</f>
        <v>100000</v>
      </c>
    </row>
    <row r="9" spans="2:8" ht="35.25" customHeight="1">
      <c r="B9" s="24" t="s">
        <v>9</v>
      </c>
      <c r="C9" s="47" t="s">
        <v>33</v>
      </c>
      <c r="D9" s="33" t="s">
        <v>10</v>
      </c>
      <c r="E9" s="39" t="s">
        <v>55</v>
      </c>
      <c r="F9" s="63">
        <v>34600</v>
      </c>
      <c r="G9" s="64"/>
      <c r="H9" s="63">
        <f t="shared" si="0"/>
        <v>34600</v>
      </c>
    </row>
    <row r="10" spans="1:8" s="31" customFormat="1" ht="31.5" customHeight="1">
      <c r="A10" s="30"/>
      <c r="B10" s="25" t="s">
        <v>12</v>
      </c>
      <c r="C10" s="28"/>
      <c r="D10" s="26" t="s">
        <v>46</v>
      </c>
      <c r="E10" s="46" t="s">
        <v>41</v>
      </c>
      <c r="F10" s="58">
        <f>F11+F12</f>
        <v>610000</v>
      </c>
      <c r="G10" s="58">
        <f>G11</f>
        <v>0</v>
      </c>
      <c r="H10" s="58">
        <f>F10+G10</f>
        <v>610000</v>
      </c>
    </row>
    <row r="11" spans="2:8" ht="62.25" customHeight="1">
      <c r="B11" s="27" t="s">
        <v>118</v>
      </c>
      <c r="C11" s="47" t="s">
        <v>73</v>
      </c>
      <c r="D11" s="33" t="s">
        <v>119</v>
      </c>
      <c r="E11" s="39" t="s">
        <v>121</v>
      </c>
      <c r="F11" s="63">
        <v>110000</v>
      </c>
      <c r="G11" s="64"/>
      <c r="H11" s="63">
        <f t="shared" si="0"/>
        <v>110000</v>
      </c>
    </row>
    <row r="12" spans="2:8" ht="62.25" customHeight="1">
      <c r="B12" s="27" t="s">
        <v>118</v>
      </c>
      <c r="C12" s="47" t="s">
        <v>73</v>
      </c>
      <c r="D12" s="33" t="s">
        <v>119</v>
      </c>
      <c r="E12" s="33" t="s">
        <v>123</v>
      </c>
      <c r="F12" s="65">
        <v>500000</v>
      </c>
      <c r="G12" s="64"/>
      <c r="H12" s="63">
        <f t="shared" si="0"/>
        <v>500000</v>
      </c>
    </row>
    <row r="13" spans="1:8" s="31" customFormat="1" ht="48" customHeight="1">
      <c r="A13" s="30"/>
      <c r="B13" s="25" t="s">
        <v>56</v>
      </c>
      <c r="C13" s="28"/>
      <c r="D13" s="26" t="s">
        <v>57</v>
      </c>
      <c r="E13" s="46" t="s">
        <v>41</v>
      </c>
      <c r="F13" s="58">
        <f>F14+F15</f>
        <v>300000</v>
      </c>
      <c r="G13" s="58">
        <f>G14+G15</f>
        <v>0</v>
      </c>
      <c r="H13" s="58">
        <f>F13+G13</f>
        <v>300000</v>
      </c>
    </row>
    <row r="14" spans="2:8" ht="49.5" customHeight="1">
      <c r="B14" s="24" t="s">
        <v>60</v>
      </c>
      <c r="C14" s="47" t="s">
        <v>64</v>
      </c>
      <c r="D14" s="33" t="s">
        <v>61</v>
      </c>
      <c r="E14" s="57" t="s">
        <v>130</v>
      </c>
      <c r="F14" s="65">
        <v>100000</v>
      </c>
      <c r="G14" s="64"/>
      <c r="H14" s="63">
        <f t="shared" si="0"/>
        <v>100000</v>
      </c>
    </row>
    <row r="15" spans="2:8" ht="49.5" customHeight="1">
      <c r="B15" s="24" t="s">
        <v>62</v>
      </c>
      <c r="C15" s="47" t="s">
        <v>64</v>
      </c>
      <c r="D15" s="33" t="s">
        <v>63</v>
      </c>
      <c r="E15" s="57" t="s">
        <v>130</v>
      </c>
      <c r="F15" s="63">
        <v>200000</v>
      </c>
      <c r="G15" s="64"/>
      <c r="H15" s="63">
        <f t="shared" si="0"/>
        <v>200000</v>
      </c>
    </row>
    <row r="16" spans="1:8" s="50" customFormat="1" ht="50.25" customHeight="1">
      <c r="A16" s="49"/>
      <c r="B16" s="25" t="s">
        <v>92</v>
      </c>
      <c r="C16" s="28"/>
      <c r="D16" s="34" t="s">
        <v>93</v>
      </c>
      <c r="E16" s="46" t="s">
        <v>41</v>
      </c>
      <c r="F16" s="60">
        <f>F17</f>
        <v>200000</v>
      </c>
      <c r="G16" s="60">
        <f>G17</f>
        <v>0</v>
      </c>
      <c r="H16" s="58">
        <f aca="true" t="shared" si="1" ref="H16:H22">F16+G16</f>
        <v>200000</v>
      </c>
    </row>
    <row r="17" spans="1:8" s="51" customFormat="1" ht="34.5" customHeight="1">
      <c r="A17" s="6"/>
      <c r="B17" s="24" t="s">
        <v>94</v>
      </c>
      <c r="C17" s="47" t="s">
        <v>44</v>
      </c>
      <c r="D17" s="35" t="s">
        <v>47</v>
      </c>
      <c r="E17" s="39" t="s">
        <v>95</v>
      </c>
      <c r="F17" s="64">
        <v>200000</v>
      </c>
      <c r="G17" s="64"/>
      <c r="H17" s="64">
        <f t="shared" si="1"/>
        <v>200000</v>
      </c>
    </row>
    <row r="18" spans="2:8" ht="32.25" customHeight="1">
      <c r="B18" s="25" t="s">
        <v>76</v>
      </c>
      <c r="C18" s="28"/>
      <c r="D18" s="26" t="s">
        <v>77</v>
      </c>
      <c r="E18" s="46" t="s">
        <v>41</v>
      </c>
      <c r="F18" s="58">
        <f>F19+F20+F21</f>
        <v>971000</v>
      </c>
      <c r="G18" s="58">
        <f>G19+G20+G21</f>
        <v>35546826.4</v>
      </c>
      <c r="H18" s="58">
        <f>F18+G18</f>
        <v>36517826.4</v>
      </c>
    </row>
    <row r="19" spans="2:8" ht="31.5" customHeight="1">
      <c r="B19" s="24" t="s">
        <v>79</v>
      </c>
      <c r="C19" s="47" t="s">
        <v>80</v>
      </c>
      <c r="D19" s="33" t="s">
        <v>78</v>
      </c>
      <c r="E19" s="38" t="s">
        <v>101</v>
      </c>
      <c r="F19" s="65">
        <v>971000</v>
      </c>
      <c r="G19" s="64">
        <v>90000</v>
      </c>
      <c r="H19" s="63">
        <f t="shared" si="1"/>
        <v>1061000</v>
      </c>
    </row>
    <row r="20" spans="2:8" ht="31.5" customHeight="1">
      <c r="B20" s="24" t="s">
        <v>79</v>
      </c>
      <c r="C20" s="54" t="s">
        <v>80</v>
      </c>
      <c r="D20" s="33" t="s">
        <v>78</v>
      </c>
      <c r="E20" s="69" t="s">
        <v>132</v>
      </c>
      <c r="F20" s="65"/>
      <c r="G20" s="71">
        <f>27600000+6250000</f>
        <v>33850000</v>
      </c>
      <c r="H20" s="65">
        <f t="shared" si="1"/>
        <v>33850000</v>
      </c>
    </row>
    <row r="21" spans="2:8" ht="63">
      <c r="B21" s="24" t="s">
        <v>79</v>
      </c>
      <c r="C21" s="47" t="s">
        <v>80</v>
      </c>
      <c r="D21" s="33" t="s">
        <v>78</v>
      </c>
      <c r="E21" s="69" t="s">
        <v>133</v>
      </c>
      <c r="F21" s="68"/>
      <c r="G21" s="70">
        <v>1606826.4</v>
      </c>
      <c r="H21" s="63">
        <f t="shared" si="1"/>
        <v>1606826.4</v>
      </c>
    </row>
    <row r="22" spans="1:8" s="31" customFormat="1" ht="33" customHeight="1">
      <c r="A22" s="30"/>
      <c r="B22" s="25" t="s">
        <v>23</v>
      </c>
      <c r="C22" s="28"/>
      <c r="D22" s="37" t="s">
        <v>22</v>
      </c>
      <c r="E22" s="46" t="s">
        <v>41</v>
      </c>
      <c r="F22" s="58">
        <f>F23+F24+F25+F26+F27+F28+F29+F30</f>
        <v>4948607</v>
      </c>
      <c r="G22" s="58">
        <f>G23+G24+G25+G26+G27+G28+G29+G30</f>
        <v>513473.53</v>
      </c>
      <c r="H22" s="58">
        <f t="shared" si="1"/>
        <v>5462080.53</v>
      </c>
    </row>
    <row r="23" spans="2:8" ht="31.5" customHeight="1">
      <c r="B23" s="24" t="s">
        <v>24</v>
      </c>
      <c r="C23" s="47" t="s">
        <v>31</v>
      </c>
      <c r="D23" s="35" t="s">
        <v>27</v>
      </c>
      <c r="E23" s="38" t="s">
        <v>30</v>
      </c>
      <c r="F23" s="63">
        <v>-17000</v>
      </c>
      <c r="G23" s="63"/>
      <c r="H23" s="63">
        <f aca="true" t="shared" si="2" ref="H23:H30">F23+G23</f>
        <v>-17000</v>
      </c>
    </row>
    <row r="24" spans="2:8" ht="31.5" customHeight="1">
      <c r="B24" s="24" t="s">
        <v>25</v>
      </c>
      <c r="C24" s="47" t="s">
        <v>31</v>
      </c>
      <c r="D24" s="35" t="s">
        <v>28</v>
      </c>
      <c r="E24" s="38" t="s">
        <v>30</v>
      </c>
      <c r="F24" s="63"/>
      <c r="G24" s="63">
        <v>225000</v>
      </c>
      <c r="H24" s="63">
        <f t="shared" si="2"/>
        <v>225000</v>
      </c>
    </row>
    <row r="25" spans="2:10" ht="36" customHeight="1">
      <c r="B25" s="24" t="s">
        <v>26</v>
      </c>
      <c r="C25" s="47" t="s">
        <v>31</v>
      </c>
      <c r="D25" s="35" t="s">
        <v>29</v>
      </c>
      <c r="E25" s="38" t="s">
        <v>30</v>
      </c>
      <c r="F25" s="63">
        <v>102000</v>
      </c>
      <c r="G25" s="63"/>
      <c r="H25" s="63">
        <f t="shared" si="2"/>
        <v>102000</v>
      </c>
      <c r="J25" s="73"/>
    </row>
    <row r="26" spans="2:8" ht="62.25" customHeight="1">
      <c r="B26" s="24" t="s">
        <v>104</v>
      </c>
      <c r="C26" s="47" t="s">
        <v>31</v>
      </c>
      <c r="D26" s="35" t="s">
        <v>105</v>
      </c>
      <c r="E26" s="38" t="s">
        <v>30</v>
      </c>
      <c r="F26" s="63">
        <v>2876400</v>
      </c>
      <c r="G26" s="63"/>
      <c r="H26" s="63">
        <f t="shared" si="2"/>
        <v>2876400</v>
      </c>
    </row>
    <row r="27" spans="2:8" ht="63" customHeight="1">
      <c r="B27" s="24" t="s">
        <v>104</v>
      </c>
      <c r="C27" s="47" t="s">
        <v>31</v>
      </c>
      <c r="D27" s="35" t="s">
        <v>105</v>
      </c>
      <c r="E27" s="38" t="s">
        <v>110</v>
      </c>
      <c r="F27" s="63">
        <f>350000+1600000</f>
        <v>1950000</v>
      </c>
      <c r="G27" s="63"/>
      <c r="H27" s="63">
        <f t="shared" si="2"/>
        <v>1950000</v>
      </c>
    </row>
    <row r="28" spans="2:8" ht="61.5" customHeight="1">
      <c r="B28" s="24" t="s">
        <v>106</v>
      </c>
      <c r="C28" s="47" t="s">
        <v>31</v>
      </c>
      <c r="D28" s="35" t="s">
        <v>107</v>
      </c>
      <c r="E28" s="38" t="s">
        <v>30</v>
      </c>
      <c r="F28" s="63">
        <v>37207</v>
      </c>
      <c r="G28" s="63"/>
      <c r="H28" s="63">
        <f t="shared" si="2"/>
        <v>37207</v>
      </c>
    </row>
    <row r="29" spans="2:8" ht="49.5" customHeight="1">
      <c r="B29" s="24" t="s">
        <v>108</v>
      </c>
      <c r="C29" s="47" t="s">
        <v>31</v>
      </c>
      <c r="D29" s="35" t="s">
        <v>109</v>
      </c>
      <c r="E29" s="38" t="s">
        <v>30</v>
      </c>
      <c r="F29" s="63"/>
      <c r="G29" s="63">
        <v>229793</v>
      </c>
      <c r="H29" s="63">
        <f t="shared" si="2"/>
        <v>229793</v>
      </c>
    </row>
    <row r="30" spans="2:8" ht="48" customHeight="1">
      <c r="B30" s="24" t="s">
        <v>49</v>
      </c>
      <c r="C30" s="47" t="s">
        <v>42</v>
      </c>
      <c r="D30" s="35" t="s">
        <v>48</v>
      </c>
      <c r="E30" s="38" t="s">
        <v>50</v>
      </c>
      <c r="F30" s="59"/>
      <c r="G30" s="63">
        <v>58680.53</v>
      </c>
      <c r="H30" s="63">
        <f t="shared" si="2"/>
        <v>58680.53</v>
      </c>
    </row>
    <row r="31" spans="2:8" ht="31.5">
      <c r="B31" s="25" t="s">
        <v>124</v>
      </c>
      <c r="C31" s="28"/>
      <c r="D31" s="34" t="s">
        <v>125</v>
      </c>
      <c r="E31" s="46" t="s">
        <v>41</v>
      </c>
      <c r="F31" s="60">
        <f>F32</f>
        <v>0</v>
      </c>
      <c r="G31" s="60">
        <f>G32</f>
        <v>270000</v>
      </c>
      <c r="H31" s="60">
        <f>F31+G31</f>
        <v>270000</v>
      </c>
    </row>
    <row r="32" spans="2:8" ht="31.5">
      <c r="B32" s="24" t="s">
        <v>126</v>
      </c>
      <c r="C32" s="54" t="s">
        <v>127</v>
      </c>
      <c r="D32" s="55" t="s">
        <v>128</v>
      </c>
      <c r="E32" s="56" t="s">
        <v>129</v>
      </c>
      <c r="F32" s="64"/>
      <c r="G32" s="64">
        <v>270000</v>
      </c>
      <c r="H32" s="64">
        <f>F32+G32</f>
        <v>270000</v>
      </c>
    </row>
    <row r="33" spans="1:8" s="31" customFormat="1" ht="33" customHeight="1">
      <c r="A33" s="30"/>
      <c r="B33" s="25" t="s">
        <v>17</v>
      </c>
      <c r="C33" s="28"/>
      <c r="D33" s="34" t="s">
        <v>16</v>
      </c>
      <c r="E33" s="46" t="s">
        <v>41</v>
      </c>
      <c r="F33" s="58">
        <f>F34+F35+F36</f>
        <v>1279000</v>
      </c>
      <c r="G33" s="58">
        <f>G34+G35+G36</f>
        <v>31000</v>
      </c>
      <c r="H33" s="58">
        <f aca="true" t="shared" si="3" ref="H33:H54">F33+G33</f>
        <v>1310000</v>
      </c>
    </row>
    <row r="34" spans="1:8" s="31" customFormat="1" ht="16.5">
      <c r="A34" s="30"/>
      <c r="B34" s="24" t="s">
        <v>138</v>
      </c>
      <c r="C34" s="24" t="s">
        <v>32</v>
      </c>
      <c r="D34" s="72" t="s">
        <v>139</v>
      </c>
      <c r="E34" s="72" t="s">
        <v>140</v>
      </c>
      <c r="F34" s="65">
        <v>100000</v>
      </c>
      <c r="G34" s="64"/>
      <c r="H34" s="63">
        <f>F34+G34</f>
        <v>100000</v>
      </c>
    </row>
    <row r="35" spans="1:8" s="31" customFormat="1" ht="33" customHeight="1">
      <c r="A35" s="30"/>
      <c r="B35" s="24" t="s">
        <v>138</v>
      </c>
      <c r="C35" s="24" t="s">
        <v>32</v>
      </c>
      <c r="D35" s="72" t="s">
        <v>139</v>
      </c>
      <c r="E35" s="39" t="s">
        <v>18</v>
      </c>
      <c r="F35" s="65">
        <f>486000-100000</f>
        <v>386000</v>
      </c>
      <c r="G35" s="64"/>
      <c r="H35" s="63">
        <f t="shared" si="3"/>
        <v>386000</v>
      </c>
    </row>
    <row r="36" spans="2:8" ht="33" customHeight="1">
      <c r="B36" s="27" t="s">
        <v>19</v>
      </c>
      <c r="C36" s="47" t="s">
        <v>32</v>
      </c>
      <c r="D36" s="32" t="s">
        <v>115</v>
      </c>
      <c r="E36" s="39" t="s">
        <v>18</v>
      </c>
      <c r="F36" s="65">
        <v>793000</v>
      </c>
      <c r="G36" s="64">
        <v>31000</v>
      </c>
      <c r="H36" s="63">
        <f t="shared" si="3"/>
        <v>824000</v>
      </c>
    </row>
    <row r="37" spans="2:8" ht="33" customHeight="1">
      <c r="B37" s="25" t="s">
        <v>70</v>
      </c>
      <c r="C37" s="28"/>
      <c r="D37" s="34" t="s">
        <v>71</v>
      </c>
      <c r="E37" s="46" t="s">
        <v>41</v>
      </c>
      <c r="F37" s="58">
        <f>F39+F40+F41+F38</f>
        <v>597000</v>
      </c>
      <c r="G37" s="58">
        <f>G39+G40+G41+G38</f>
        <v>0</v>
      </c>
      <c r="H37" s="58">
        <f>F37+G37</f>
        <v>597000</v>
      </c>
    </row>
    <row r="38" spans="2:8" ht="33" customHeight="1">
      <c r="B38" s="24" t="s">
        <v>134</v>
      </c>
      <c r="C38" s="24" t="s">
        <v>135</v>
      </c>
      <c r="D38" s="33" t="s">
        <v>136</v>
      </c>
      <c r="E38" s="39" t="s">
        <v>137</v>
      </c>
      <c r="F38" s="63">
        <v>100000</v>
      </c>
      <c r="G38" s="63"/>
      <c r="H38" s="63">
        <f t="shared" si="3"/>
        <v>100000</v>
      </c>
    </row>
    <row r="39" spans="2:8" ht="48.75" customHeight="1">
      <c r="B39" s="24" t="s">
        <v>111</v>
      </c>
      <c r="C39" s="24" t="s">
        <v>64</v>
      </c>
      <c r="D39" s="33" t="s">
        <v>112</v>
      </c>
      <c r="E39" s="39" t="s">
        <v>113</v>
      </c>
      <c r="F39" s="63">
        <v>199000</v>
      </c>
      <c r="G39" s="63"/>
      <c r="H39" s="63">
        <f t="shared" si="3"/>
        <v>199000</v>
      </c>
    </row>
    <row r="40" spans="2:8" ht="47.25" customHeight="1">
      <c r="B40" s="24" t="s">
        <v>9</v>
      </c>
      <c r="C40" s="47" t="s">
        <v>33</v>
      </c>
      <c r="D40" s="33" t="s">
        <v>114</v>
      </c>
      <c r="E40" s="39" t="s">
        <v>113</v>
      </c>
      <c r="F40" s="63">
        <v>148000</v>
      </c>
      <c r="G40" s="63"/>
      <c r="H40" s="63">
        <f t="shared" si="3"/>
        <v>148000</v>
      </c>
    </row>
    <row r="41" spans="2:8" ht="31.5">
      <c r="B41" s="24" t="s">
        <v>9</v>
      </c>
      <c r="C41" s="24" t="s">
        <v>33</v>
      </c>
      <c r="D41" s="33" t="s">
        <v>10</v>
      </c>
      <c r="E41" s="39" t="s">
        <v>122</v>
      </c>
      <c r="F41" s="63">
        <v>150000</v>
      </c>
      <c r="G41" s="63"/>
      <c r="H41" s="63">
        <f t="shared" si="3"/>
        <v>150000</v>
      </c>
    </row>
    <row r="42" spans="2:8" ht="19.5" customHeight="1">
      <c r="B42" s="25" t="s">
        <v>116</v>
      </c>
      <c r="C42" s="28"/>
      <c r="D42" s="34" t="s">
        <v>117</v>
      </c>
      <c r="E42" s="52" t="s">
        <v>41</v>
      </c>
      <c r="F42" s="61">
        <f>F43</f>
        <v>165000</v>
      </c>
      <c r="G42" s="61">
        <f>G43</f>
        <v>0</v>
      </c>
      <c r="H42" s="61">
        <f t="shared" si="3"/>
        <v>165000</v>
      </c>
    </row>
    <row r="43" spans="2:8" ht="47.25" customHeight="1">
      <c r="B43" s="27" t="s">
        <v>118</v>
      </c>
      <c r="C43" s="47" t="s">
        <v>73</v>
      </c>
      <c r="D43" s="33" t="s">
        <v>119</v>
      </c>
      <c r="E43" s="53" t="s">
        <v>120</v>
      </c>
      <c r="F43" s="65">
        <v>165000</v>
      </c>
      <c r="G43" s="65"/>
      <c r="H43" s="65">
        <f>SUM(F43+G43)</f>
        <v>165000</v>
      </c>
    </row>
    <row r="44" spans="2:8" ht="48" customHeight="1">
      <c r="B44" s="25" t="s">
        <v>75</v>
      </c>
      <c r="C44" s="28"/>
      <c r="D44" s="34" t="s">
        <v>74</v>
      </c>
      <c r="E44" s="46" t="s">
        <v>41</v>
      </c>
      <c r="F44" s="60">
        <f>F45+F46</f>
        <v>200000</v>
      </c>
      <c r="G44" s="60">
        <f>G45+G46</f>
        <v>9800000</v>
      </c>
      <c r="H44" s="58">
        <f t="shared" si="3"/>
        <v>10000000</v>
      </c>
    </row>
    <row r="45" spans="2:8" ht="21" customHeight="1">
      <c r="B45" s="24" t="s">
        <v>82</v>
      </c>
      <c r="C45" s="24" t="s">
        <v>83</v>
      </c>
      <c r="D45" s="35" t="s">
        <v>84</v>
      </c>
      <c r="E45" s="39" t="s">
        <v>85</v>
      </c>
      <c r="F45" s="63">
        <v>200000</v>
      </c>
      <c r="G45" s="63"/>
      <c r="H45" s="63">
        <f t="shared" si="3"/>
        <v>200000</v>
      </c>
    </row>
    <row r="46" spans="2:8" ht="21.75" customHeight="1">
      <c r="B46" s="24" t="s">
        <v>53</v>
      </c>
      <c r="C46" s="47" t="s">
        <v>73</v>
      </c>
      <c r="D46" s="36" t="s">
        <v>54</v>
      </c>
      <c r="E46" s="39" t="s">
        <v>85</v>
      </c>
      <c r="F46" s="63"/>
      <c r="G46" s="63">
        <v>9800000</v>
      </c>
      <c r="H46" s="63">
        <f t="shared" si="3"/>
        <v>9800000</v>
      </c>
    </row>
    <row r="47" spans="1:8" s="31" customFormat="1" ht="30.75" customHeight="1">
      <c r="A47" s="30"/>
      <c r="B47" s="25" t="s">
        <v>35</v>
      </c>
      <c r="C47" s="28"/>
      <c r="D47" s="34" t="s">
        <v>36</v>
      </c>
      <c r="E47" s="46" t="s">
        <v>41</v>
      </c>
      <c r="F47" s="60">
        <f>F48</f>
        <v>0</v>
      </c>
      <c r="G47" s="58">
        <f>G48</f>
        <v>1766172.65</v>
      </c>
      <c r="H47" s="58">
        <f t="shared" si="3"/>
        <v>1766172.65</v>
      </c>
    </row>
    <row r="48" spans="2:8" ht="33.75" customHeight="1">
      <c r="B48" s="24" t="s">
        <v>38</v>
      </c>
      <c r="C48" s="47" t="s">
        <v>39</v>
      </c>
      <c r="D48" s="42" t="s">
        <v>37</v>
      </c>
      <c r="E48" s="41" t="s">
        <v>34</v>
      </c>
      <c r="F48" s="64"/>
      <c r="G48" s="63">
        <v>1766172.65</v>
      </c>
      <c r="H48" s="63">
        <f t="shared" si="3"/>
        <v>1766172.65</v>
      </c>
    </row>
    <row r="49" spans="1:8" s="31" customFormat="1" ht="30.75" customHeight="1">
      <c r="A49" s="30"/>
      <c r="B49" s="25" t="s">
        <v>13</v>
      </c>
      <c r="C49" s="28"/>
      <c r="D49" s="37" t="s">
        <v>20</v>
      </c>
      <c r="E49" s="46" t="s">
        <v>41</v>
      </c>
      <c r="F49" s="60">
        <f>F50+F51+F53+F52</f>
        <v>1321200</v>
      </c>
      <c r="G49" s="60">
        <f>G50+G51+G53+G52</f>
        <v>153000</v>
      </c>
      <c r="H49" s="58">
        <f t="shared" si="3"/>
        <v>1474200</v>
      </c>
    </row>
    <row r="50" spans="2:8" ht="33.75" customHeight="1">
      <c r="B50" s="24">
        <v>250903</v>
      </c>
      <c r="C50" s="47" t="s">
        <v>43</v>
      </c>
      <c r="D50" s="35" t="s">
        <v>14</v>
      </c>
      <c r="E50" s="40" t="s">
        <v>86</v>
      </c>
      <c r="F50" s="64">
        <v>600000</v>
      </c>
      <c r="G50" s="63"/>
      <c r="H50" s="63">
        <f t="shared" si="3"/>
        <v>600000</v>
      </c>
    </row>
    <row r="51" spans="2:8" ht="50.25" customHeight="1">
      <c r="B51" s="24">
        <v>250911</v>
      </c>
      <c r="C51" s="47" t="s">
        <v>42</v>
      </c>
      <c r="D51" s="35" t="s">
        <v>15</v>
      </c>
      <c r="E51" s="41" t="s">
        <v>87</v>
      </c>
      <c r="F51" s="64">
        <v>500000</v>
      </c>
      <c r="G51" s="63">
        <v>85000</v>
      </c>
      <c r="H51" s="63">
        <f t="shared" si="3"/>
        <v>585000</v>
      </c>
    </row>
    <row r="52" spans="2:8" ht="50.25" customHeight="1">
      <c r="B52" s="24">
        <v>250911</v>
      </c>
      <c r="C52" s="47" t="s">
        <v>42</v>
      </c>
      <c r="D52" s="35" t="s">
        <v>15</v>
      </c>
      <c r="E52" s="39" t="s">
        <v>122</v>
      </c>
      <c r="F52" s="64">
        <v>50000</v>
      </c>
      <c r="G52" s="63">
        <v>68000</v>
      </c>
      <c r="H52" s="63">
        <f t="shared" si="3"/>
        <v>118000</v>
      </c>
    </row>
    <row r="53" spans="2:8" ht="65.25" customHeight="1">
      <c r="B53" s="24" t="s">
        <v>102</v>
      </c>
      <c r="C53" s="47" t="s">
        <v>42</v>
      </c>
      <c r="D53" s="35" t="s">
        <v>103</v>
      </c>
      <c r="E53" s="41" t="s">
        <v>87</v>
      </c>
      <c r="F53" s="64">
        <v>171200</v>
      </c>
      <c r="G53" s="63"/>
      <c r="H53" s="63">
        <f t="shared" si="3"/>
        <v>171200</v>
      </c>
    </row>
    <row r="54" spans="1:8" s="31" customFormat="1" ht="48" customHeight="1">
      <c r="A54" s="30"/>
      <c r="B54" s="25" t="s">
        <v>65</v>
      </c>
      <c r="C54" s="28"/>
      <c r="D54" s="34" t="s">
        <v>66</v>
      </c>
      <c r="E54" s="46" t="s">
        <v>41</v>
      </c>
      <c r="F54" s="58">
        <f>F55+F56+F57</f>
        <v>605100</v>
      </c>
      <c r="G54" s="58">
        <f>G55+G56+G57</f>
        <v>626900</v>
      </c>
      <c r="H54" s="58">
        <f t="shared" si="3"/>
        <v>1232000</v>
      </c>
    </row>
    <row r="55" spans="2:8" ht="49.5" customHeight="1">
      <c r="B55" s="24" t="s">
        <v>58</v>
      </c>
      <c r="C55" s="47" t="s">
        <v>44</v>
      </c>
      <c r="D55" s="35" t="s">
        <v>47</v>
      </c>
      <c r="E55" s="41" t="s">
        <v>88</v>
      </c>
      <c r="F55" s="63">
        <v>505100</v>
      </c>
      <c r="G55" s="63">
        <v>494900</v>
      </c>
      <c r="H55" s="63">
        <f aca="true" t="shared" si="4" ref="H55:H62">F55+G55</f>
        <v>1000000</v>
      </c>
    </row>
    <row r="56" spans="2:8" ht="63.75" customHeight="1">
      <c r="B56" s="24" t="s">
        <v>67</v>
      </c>
      <c r="C56" s="47" t="s">
        <v>72</v>
      </c>
      <c r="D56" s="35" t="s">
        <v>68</v>
      </c>
      <c r="E56" s="41" t="s">
        <v>69</v>
      </c>
      <c r="F56" s="63"/>
      <c r="G56" s="63">
        <v>132000</v>
      </c>
      <c r="H56" s="63">
        <f t="shared" si="4"/>
        <v>132000</v>
      </c>
    </row>
    <row r="57" spans="2:8" ht="32.25" customHeight="1">
      <c r="B57" s="24" t="s">
        <v>89</v>
      </c>
      <c r="C57" s="47" t="s">
        <v>72</v>
      </c>
      <c r="D57" s="36" t="s">
        <v>90</v>
      </c>
      <c r="E57" s="39" t="s">
        <v>91</v>
      </c>
      <c r="F57" s="63">
        <v>100000</v>
      </c>
      <c r="G57" s="63"/>
      <c r="H57" s="63">
        <f t="shared" si="4"/>
        <v>100000</v>
      </c>
    </row>
    <row r="58" spans="1:8" s="31" customFormat="1" ht="36.75" customHeight="1">
      <c r="A58" s="30"/>
      <c r="B58" s="25" t="s">
        <v>52</v>
      </c>
      <c r="C58" s="28"/>
      <c r="D58" s="34" t="s">
        <v>51</v>
      </c>
      <c r="E58" s="46" t="s">
        <v>41</v>
      </c>
      <c r="F58" s="58">
        <f>F59+F60+F61+F62</f>
        <v>1100000</v>
      </c>
      <c r="G58" s="58">
        <f>G59+G60+G61+G62</f>
        <v>0</v>
      </c>
      <c r="H58" s="58">
        <f>F58+G58</f>
        <v>1100000</v>
      </c>
    </row>
    <row r="59" spans="2:8" ht="33.75" customHeight="1">
      <c r="B59" s="24" t="s">
        <v>97</v>
      </c>
      <c r="C59" s="66" t="s">
        <v>44</v>
      </c>
      <c r="D59" s="35" t="s">
        <v>96</v>
      </c>
      <c r="E59" s="39" t="s">
        <v>98</v>
      </c>
      <c r="F59" s="63">
        <v>100000</v>
      </c>
      <c r="G59" s="63"/>
      <c r="H59" s="63">
        <f t="shared" si="4"/>
        <v>100000</v>
      </c>
    </row>
    <row r="60" spans="2:8" ht="33.75" customHeight="1">
      <c r="B60" s="24" t="s">
        <v>58</v>
      </c>
      <c r="C60" s="47" t="s">
        <v>44</v>
      </c>
      <c r="D60" s="35" t="s">
        <v>47</v>
      </c>
      <c r="E60" s="39" t="s">
        <v>99</v>
      </c>
      <c r="F60" s="63">
        <v>200000</v>
      </c>
      <c r="G60" s="63"/>
      <c r="H60" s="63">
        <f t="shared" si="4"/>
        <v>200000</v>
      </c>
    </row>
    <row r="61" spans="2:8" ht="31.5" customHeight="1">
      <c r="B61" s="24" t="s">
        <v>9</v>
      </c>
      <c r="C61" s="47" t="s">
        <v>33</v>
      </c>
      <c r="D61" s="33" t="s">
        <v>11</v>
      </c>
      <c r="E61" s="39" t="s">
        <v>59</v>
      </c>
      <c r="F61" s="63">
        <v>350000</v>
      </c>
      <c r="G61" s="63"/>
      <c r="H61" s="63">
        <f t="shared" si="4"/>
        <v>350000</v>
      </c>
    </row>
    <row r="62" spans="2:8" ht="50.25" customHeight="1">
      <c r="B62" s="24" t="s">
        <v>9</v>
      </c>
      <c r="C62" s="47" t="s">
        <v>33</v>
      </c>
      <c r="D62" s="33" t="s">
        <v>11</v>
      </c>
      <c r="E62" s="39" t="s">
        <v>100</v>
      </c>
      <c r="F62" s="63">
        <v>450000</v>
      </c>
      <c r="G62" s="63"/>
      <c r="H62" s="63">
        <f t="shared" si="4"/>
        <v>450000</v>
      </c>
    </row>
    <row r="63" spans="2:10" ht="18.75">
      <c r="B63" s="14"/>
      <c r="C63" s="18"/>
      <c r="D63" s="43" t="s">
        <v>3</v>
      </c>
      <c r="E63" s="15"/>
      <c r="F63" s="62">
        <f>F6+F10+F13+F16+F18+F22+F31+F33+F37+F42+F44+F47+F49+F54+F58</f>
        <v>12531507</v>
      </c>
      <c r="G63" s="62">
        <f>G6+G10+G13+G16+G18+G22+G31+G33+G37+G42+G44+G47+G49+G54+G58</f>
        <v>48707372.58</v>
      </c>
      <c r="H63" s="62">
        <f>H6+H10+H13+H16+H18+H22+H31+H33+H37+H42+H44+H47+H49+H54+H58</f>
        <v>61238879.58</v>
      </c>
      <c r="J63" s="44">
        <f>G63+F63</f>
        <v>61238879.58</v>
      </c>
    </row>
    <row r="65" spans="2:9" ht="23.25" customHeight="1">
      <c r="B65" s="45"/>
      <c r="C65" s="3" t="s">
        <v>40</v>
      </c>
      <c r="D65" s="3"/>
      <c r="E65" s="67"/>
      <c r="F65" s="3" t="s">
        <v>131</v>
      </c>
      <c r="G65" s="3"/>
      <c r="H65" s="3"/>
      <c r="I65" s="67"/>
    </row>
    <row r="66" spans="2:16" ht="20.25" customHeight="1">
      <c r="B66" s="1"/>
      <c r="C66" s="1"/>
      <c r="D66" s="1"/>
      <c r="E66" s="1"/>
      <c r="F66" s="1"/>
      <c r="G66" s="1"/>
      <c r="H66" s="1"/>
      <c r="I66" s="23"/>
      <c r="J66" s="23"/>
      <c r="K66" s="23"/>
      <c r="L66" s="23"/>
      <c r="M66" s="23"/>
      <c r="N66" s="23"/>
      <c r="O66" s="23"/>
      <c r="P66" s="23"/>
    </row>
    <row r="67" spans="2:16" ht="19.5" customHeight="1">
      <c r="B67" s="1"/>
      <c r="C67" s="1"/>
      <c r="D67" s="1"/>
      <c r="E67" s="1"/>
      <c r="F67" s="1"/>
      <c r="G67" s="1"/>
      <c r="H67" s="1"/>
      <c r="I67" s="23"/>
      <c r="J67" s="23"/>
      <c r="K67" s="23"/>
      <c r="L67" s="23"/>
      <c r="M67" s="23"/>
      <c r="N67" s="23"/>
      <c r="O67" s="23"/>
      <c r="P67" s="23"/>
    </row>
  </sheetData>
  <sheetProtection/>
  <mergeCells count="7">
    <mergeCell ref="B66:H66"/>
    <mergeCell ref="B67:H67"/>
    <mergeCell ref="B1:H1"/>
    <mergeCell ref="F2:H2"/>
    <mergeCell ref="B3:H3"/>
    <mergeCell ref="C65:D65"/>
    <mergeCell ref="F65:H65"/>
  </mergeCells>
  <printOptions/>
  <pageMargins left="0.5905511811023623" right="0.5118110236220472" top="0.5511811023622047" bottom="0.35433070866141736" header="0.15748031496062992" footer="0.35433070866141736"/>
  <pageSetup fitToHeight="32" horizontalDpi="600" verticalDpi="600" orientation="landscape" paperSize="9" scale="68" r:id="rId1"/>
  <headerFooter differentFirst="1" alignWithMargins="0">
    <oddHeader>&amp;C&amp;P</oddHeader>
  </headerFooter>
  <rowBreaks count="2" manualBreakCount="2">
    <brk id="48" min="1" max="7" man="1"/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2016-03-12T09:51:37Z</cp:lastPrinted>
  <dcterms:created xsi:type="dcterms:W3CDTF">2014-01-17T10:52:16Z</dcterms:created>
  <dcterms:modified xsi:type="dcterms:W3CDTF">2016-03-16T13:12:52Z</dcterms:modified>
  <cp:category/>
  <cp:version/>
  <cp:contentType/>
  <cp:contentStatus/>
</cp:coreProperties>
</file>